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395" windowHeight="8505" activeTab="0"/>
  </bookViews>
  <sheets>
    <sheet name="U形桥台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<sst xmlns="http://schemas.openxmlformats.org/spreadsheetml/2006/main" count="43" uniqueCount="39">
  <si>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r>
      <t>U</t>
    </r>
    <r>
      <rPr>
        <b/>
        <sz val="10"/>
        <color indexed="10"/>
        <rFont val="宋体"/>
        <family val="0"/>
      </rPr>
      <t>型桥台工程量计算</t>
    </r>
  </si>
  <si>
    <t>已知资料：</t>
  </si>
  <si>
    <r>
      <t>侧墙高</t>
    </r>
    <r>
      <rPr>
        <sz val="10"/>
        <rFont val="Times New Roman"/>
        <family val="1"/>
      </rPr>
      <t>H</t>
    </r>
    <r>
      <rPr>
        <sz val="10"/>
        <rFont val="宋体"/>
        <family val="0"/>
      </rPr>
      <t>：</t>
    </r>
  </si>
  <si>
    <r>
      <t>A</t>
    </r>
    <r>
      <rPr>
        <vertAlign val="subscript"/>
        <sz val="10"/>
        <rFont val="Times New Roman"/>
        <family val="1"/>
      </rPr>
      <t>O</t>
    </r>
    <r>
      <rPr>
        <sz val="10"/>
        <rFont val="宋体"/>
        <family val="0"/>
      </rPr>
      <t>：</t>
    </r>
  </si>
  <si>
    <t>侧墙顶宽：</t>
  </si>
  <si>
    <r>
      <t>侧墙内坡</t>
    </r>
    <r>
      <rPr>
        <sz val="10"/>
        <rFont val="Times New Roman"/>
        <family val="1"/>
      </rPr>
      <t>m</t>
    </r>
    <r>
      <rPr>
        <sz val="10"/>
        <rFont val="宋体"/>
        <family val="0"/>
      </rPr>
      <t>：</t>
    </r>
  </si>
  <si>
    <t>台身</t>
  </si>
  <si>
    <r>
      <t>X</t>
    </r>
    <r>
      <rPr>
        <sz val="10"/>
        <rFont val="宋体"/>
        <family val="0"/>
      </rPr>
      <t>：</t>
    </r>
  </si>
  <si>
    <r>
      <t>侧墙后坡</t>
    </r>
    <r>
      <rPr>
        <sz val="10"/>
        <rFont val="宋体"/>
        <family val="0"/>
      </rPr>
      <t>：</t>
    </r>
  </si>
  <si>
    <r>
      <t>B</t>
    </r>
    <r>
      <rPr>
        <vertAlign val="subscript"/>
        <sz val="10"/>
        <rFont val="Times New Roman"/>
        <family val="1"/>
      </rPr>
      <t>O</t>
    </r>
    <r>
      <rPr>
        <sz val="10"/>
        <rFont val="宋体"/>
        <family val="0"/>
      </rPr>
      <t>：</t>
    </r>
  </si>
  <si>
    <r>
      <t>前端墙内坡</t>
    </r>
    <r>
      <rPr>
        <sz val="10"/>
        <rFont val="Times New Roman"/>
        <family val="1"/>
      </rPr>
      <t>n</t>
    </r>
    <r>
      <rPr>
        <sz val="10"/>
        <rFont val="宋体"/>
        <family val="0"/>
      </rPr>
      <t>：</t>
    </r>
  </si>
  <si>
    <r>
      <t>a</t>
    </r>
    <r>
      <rPr>
        <sz val="10"/>
        <rFont val="宋体"/>
        <family val="0"/>
      </rPr>
      <t>：</t>
    </r>
  </si>
  <si>
    <t>基础</t>
  </si>
  <si>
    <r>
      <t>A</t>
    </r>
    <r>
      <rPr>
        <sz val="10"/>
        <rFont val="宋体"/>
        <family val="0"/>
      </rPr>
      <t>：</t>
    </r>
  </si>
  <si>
    <t>台帽</t>
  </si>
  <si>
    <r>
      <t>a'</t>
    </r>
    <r>
      <rPr>
        <sz val="10"/>
        <rFont val="宋体"/>
        <family val="0"/>
      </rPr>
      <t>：</t>
    </r>
  </si>
  <si>
    <t>可不填</t>
  </si>
  <si>
    <r>
      <t>B</t>
    </r>
    <r>
      <rPr>
        <sz val="10"/>
        <rFont val="宋体"/>
        <family val="0"/>
      </rPr>
      <t>：</t>
    </r>
  </si>
  <si>
    <r>
      <t>b</t>
    </r>
    <r>
      <rPr>
        <sz val="10"/>
        <rFont val="宋体"/>
        <family val="0"/>
      </rPr>
      <t>：</t>
    </r>
  </si>
  <si>
    <r>
      <t>A‘</t>
    </r>
    <r>
      <rPr>
        <sz val="10"/>
        <rFont val="宋体"/>
        <family val="0"/>
      </rPr>
      <t>：</t>
    </r>
  </si>
  <si>
    <r>
      <t>b'</t>
    </r>
    <r>
      <rPr>
        <sz val="10"/>
        <rFont val="宋体"/>
        <family val="0"/>
      </rPr>
      <t>：</t>
    </r>
  </si>
  <si>
    <r>
      <t>B’</t>
    </r>
    <r>
      <rPr>
        <sz val="10"/>
        <rFont val="宋体"/>
        <family val="0"/>
      </rPr>
      <t>：</t>
    </r>
  </si>
  <si>
    <r>
      <t>h</t>
    </r>
    <r>
      <rPr>
        <sz val="10"/>
        <rFont val="宋体"/>
        <family val="0"/>
      </rPr>
      <t>：</t>
    </r>
  </si>
  <si>
    <r>
      <t>H—X</t>
    </r>
    <r>
      <rPr>
        <sz val="10"/>
        <rFont val="宋体"/>
        <family val="0"/>
      </rPr>
      <t>：</t>
    </r>
  </si>
  <si>
    <r>
      <t>计算结果</t>
    </r>
    <r>
      <rPr>
        <b/>
        <sz val="10"/>
        <color indexed="10"/>
        <rFont val="Times New Roman"/>
        <family val="1"/>
      </rPr>
      <t>:</t>
    </r>
  </si>
  <si>
    <t>单边侧墙数量：</t>
  </si>
  <si>
    <t>基础高：</t>
  </si>
  <si>
    <t>扣除后坡数量：</t>
  </si>
  <si>
    <t>纵向襟宽：</t>
  </si>
  <si>
    <r>
      <t xml:space="preserve"> </t>
    </r>
    <r>
      <rPr>
        <sz val="10"/>
        <rFont val="宋体"/>
        <family val="0"/>
      </rPr>
      <t>增加端墙部分：</t>
    </r>
  </si>
  <si>
    <t>横向襟宽：</t>
  </si>
  <si>
    <t>端墙中间部分：</t>
  </si>
  <si>
    <t>上基体积：</t>
  </si>
  <si>
    <t>扣除台帽占用：</t>
  </si>
  <si>
    <t>下基体积：</t>
  </si>
  <si>
    <t>台身体积：</t>
  </si>
  <si>
    <t>基础体积和：</t>
  </si>
  <si>
    <t>台背填土</t>
  </si>
  <si>
    <t>基坑开挖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</si>
</sst>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  <numFmt numFmtId="179" formatCode="0.0000_ "/>
    <numFmt numFmtId="180" formatCode="0.00000_ "/>
    <numFmt numFmtId="181" formatCode="0_ "/>
    <numFmt numFmtId="182" formatCode="0.000000_ "/>
    <numFmt numFmtId="183" formatCode="0.0000000_ "/>
    <numFmt numFmtId="184" formatCode="0.000000"/>
    <numFmt numFmtId="185" formatCode="0.0000000"/>
    <numFmt numFmtId="186" formatCode="0.00000000"/>
    <numFmt numFmtId="187" formatCode="0.000000000"/>
    <numFmt numFmtId="188" formatCode="0.00000"/>
    <numFmt numFmtId="189" formatCode="0.0000"/>
    <numFmt numFmtId="190" formatCode="0.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E+00"/>
    <numFmt numFmtId="196" formatCode="0E+00"/>
  </numFmts>
  <fonts count="12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color indexed="10"/>
      <name val="宋体"/>
      <family val="0"/>
    </font>
    <font>
      <b/>
      <sz val="10"/>
      <color indexed="10"/>
      <name val="Times New Roman"/>
      <family val="1"/>
    </font>
    <font>
      <b/>
      <sz val="10"/>
      <color indexed="17"/>
      <name val="宋体"/>
      <family val="0"/>
    </font>
    <font>
      <sz val="10"/>
      <name val="Times New Roman"/>
      <family val="1"/>
    </font>
    <font>
      <vertAlign val="subscript"/>
      <sz val="10"/>
      <name val="Times New Roman"/>
      <family val="1"/>
    </font>
    <font>
      <sz val="10"/>
      <color indexed="14"/>
      <name val="宋体"/>
      <family val="0"/>
    </font>
    <font>
      <sz val="10"/>
      <color indexed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thin"/>
      <top style="medium">
        <color indexed="17"/>
      </top>
      <bottom style="thin"/>
    </border>
    <border>
      <left style="thin"/>
      <right style="medium">
        <color indexed="17"/>
      </right>
      <top style="medium">
        <color indexed="17"/>
      </top>
      <bottom style="thin"/>
    </border>
    <border>
      <left style="medium">
        <color indexed="17"/>
      </left>
      <right style="thin"/>
      <top style="medium">
        <color indexed="17"/>
      </top>
      <bottom style="medium">
        <color indexed="17"/>
      </bottom>
    </border>
    <border>
      <left style="thin"/>
      <right style="medium">
        <color indexed="17"/>
      </right>
      <top style="medium">
        <color indexed="17"/>
      </top>
      <bottom style="medium">
        <color indexed="17"/>
      </bottom>
    </border>
    <border>
      <left style="medium">
        <color indexed="17"/>
      </left>
      <right style="medium">
        <color indexed="17"/>
      </right>
      <top>
        <color indexed="63"/>
      </top>
      <bottom>
        <color indexed="63"/>
      </bottom>
    </border>
    <border>
      <left style="medium">
        <color indexed="17"/>
      </left>
      <right style="thin"/>
      <top style="thin"/>
      <bottom style="medium">
        <color indexed="17"/>
      </bottom>
    </border>
    <border>
      <left style="thin"/>
      <right style="medium">
        <color indexed="17"/>
      </right>
      <top style="thin"/>
      <bottom style="medium">
        <color indexed="17"/>
      </bottom>
    </border>
    <border>
      <left style="medium">
        <color indexed="17"/>
      </left>
      <right style="thin"/>
      <top style="thin"/>
      <bottom style="thin"/>
    </border>
    <border>
      <left style="thin"/>
      <right style="medium">
        <color indexed="17"/>
      </right>
      <top style="thin"/>
      <bottom style="thin"/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thin"/>
      <top style="medium">
        <color indexed="10"/>
      </top>
      <bottom style="thin"/>
    </border>
    <border>
      <left style="thin"/>
      <right style="medium">
        <color indexed="10"/>
      </right>
      <top style="medium">
        <color indexed="10"/>
      </top>
      <bottom style="thin"/>
    </border>
    <border>
      <left style="medium">
        <color indexed="10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/>
      <top style="thin"/>
      <bottom style="thin"/>
    </border>
    <border>
      <left style="thin"/>
      <right style="medium">
        <color indexed="10"/>
      </right>
      <top style="thin"/>
      <bottom style="thin"/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thin"/>
      <top style="thin"/>
      <bottom style="medium">
        <color indexed="10"/>
      </bottom>
    </border>
    <border>
      <left style="thin"/>
      <right style="medium">
        <color indexed="10"/>
      </right>
      <top style="thin"/>
      <bottom style="medium">
        <color indexed="10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1"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10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10" fillId="2" borderId="1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vertical="center"/>
    </xf>
    <xf numFmtId="0" fontId="11" fillId="2" borderId="5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5" fillId="2" borderId="13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vertical="center"/>
    </xf>
    <xf numFmtId="190" fontId="11" fillId="2" borderId="16" xfId="0" applyNumberFormat="1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0" fontId="4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vertical="center"/>
    </xf>
    <xf numFmtId="190" fontId="11" fillId="2" borderId="19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0" fontId="8" fillId="2" borderId="18" xfId="0" applyFont="1" applyFill="1" applyBorder="1" applyAlignment="1">
      <alignment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vertical="center"/>
    </xf>
    <xf numFmtId="190" fontId="11" fillId="2" borderId="22" xfId="0" applyNumberFormat="1" applyFont="1" applyFill="1" applyBorder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5</xdr:col>
      <xdr:colOff>838200</xdr:colOff>
      <xdr:row>21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213" t="3823" r="26605" b="2485"/>
        <a:stretch>
          <a:fillRect/>
        </a:stretch>
      </xdr:blipFill>
      <xdr:spPr>
        <a:xfrm>
          <a:off x="47625" y="38100"/>
          <a:ext cx="5219700" cy="4362450"/>
        </a:xfrm>
        <a:prstGeom prst="rect">
          <a:avLst/>
        </a:prstGeom>
        <a:noFill/>
        <a:ln w="38100" cmpd="sng">
          <a:solidFill>
            <a:srgbClr val="008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G1:L22"/>
  <sheetViews>
    <sheetView tabSelected="1" workbookViewId="0" topLeftCell="A1">
      <selection activeCell="I12" sqref="I12"/>
    </sheetView>
  </sheetViews>
  <sheetFormatPr defaultColWidth="9.00390625" defaultRowHeight="15.75" customHeight="1"/>
  <cols>
    <col min="1" max="6" width="11.625" style="1" customWidth="1"/>
    <col min="7" max="7" width="4.25390625" style="1" customWidth="1"/>
    <col min="8" max="8" width="12.75390625" style="1" customWidth="1"/>
    <col min="9" max="9" width="8.25390625" style="1" customWidth="1"/>
    <col min="10" max="10" width="5.00390625" style="1" customWidth="1"/>
    <col min="11" max="11" width="10.875" style="1" customWidth="1"/>
    <col min="12" max="12" width="7.875" style="1" customWidth="1"/>
    <col min="13" max="16384" width="11.625" style="1" customWidth="1"/>
  </cols>
  <sheetData>
    <row r="1" spans="8:9" ht="15.75" customHeight="1">
      <c r="H1" s="2" t="s">
        <v>0</v>
      </c>
      <c r="I1" s="2"/>
    </row>
    <row r="2" spans="7:8" ht="15.75" customHeight="1" thickBot="1">
      <c r="G2" s="3" t="s">
        <v>1</v>
      </c>
      <c r="H2" s="3"/>
    </row>
    <row r="3" spans="7:12" ht="15.75" customHeight="1" thickBot="1">
      <c r="G3" s="4"/>
      <c r="H3" s="5" t="s">
        <v>2</v>
      </c>
      <c r="I3" s="6">
        <v>8.274</v>
      </c>
      <c r="J3" s="7"/>
      <c r="K3" s="8" t="s">
        <v>3</v>
      </c>
      <c r="L3" s="9">
        <v>8.5</v>
      </c>
    </row>
    <row r="4" spans="7:12" ht="15.75" customHeight="1" thickBot="1">
      <c r="G4" s="10"/>
      <c r="H4" s="11" t="s">
        <v>4</v>
      </c>
      <c r="I4" s="12">
        <v>0.5</v>
      </c>
      <c r="J4" s="4"/>
      <c r="K4" s="5" t="s">
        <v>5</v>
      </c>
      <c r="L4" s="13">
        <v>3</v>
      </c>
    </row>
    <row r="5" spans="7:12" ht="15.75" customHeight="1">
      <c r="G5" s="4" t="s">
        <v>6</v>
      </c>
      <c r="H5" s="14" t="s">
        <v>7</v>
      </c>
      <c r="I5" s="6">
        <v>1</v>
      </c>
      <c r="J5" s="10"/>
      <c r="K5" s="15" t="s">
        <v>8</v>
      </c>
      <c r="L5" s="16">
        <v>4</v>
      </c>
    </row>
    <row r="6" spans="7:12" ht="15.75" customHeight="1" thickBot="1">
      <c r="G6" s="10"/>
      <c r="H6" s="17" t="s">
        <v>9</v>
      </c>
      <c r="I6" s="18">
        <v>9.024</v>
      </c>
      <c r="J6" s="19"/>
      <c r="K6" s="11" t="s">
        <v>10</v>
      </c>
      <c r="L6" s="20">
        <v>3</v>
      </c>
    </row>
    <row r="7" spans="7:12" ht="15.75" customHeight="1" thickBot="1">
      <c r="G7" s="19"/>
      <c r="H7" s="21" t="s">
        <v>11</v>
      </c>
      <c r="I7" s="12">
        <v>1.05</v>
      </c>
      <c r="J7" s="4" t="s">
        <v>12</v>
      </c>
      <c r="K7" s="14" t="s">
        <v>13</v>
      </c>
      <c r="L7" s="22">
        <v>9.3</v>
      </c>
    </row>
    <row r="8" spans="7:12" ht="15.75" customHeight="1" thickBot="1">
      <c r="G8" s="4" t="s">
        <v>14</v>
      </c>
      <c r="H8" s="14" t="s">
        <v>15</v>
      </c>
      <c r="I8" s="23" t="s">
        <v>16</v>
      </c>
      <c r="J8" s="10"/>
      <c r="K8" s="17" t="s">
        <v>17</v>
      </c>
      <c r="L8" s="24">
        <v>8.706</v>
      </c>
    </row>
    <row r="9" spans="7:12" ht="15.75" customHeight="1" thickBot="1">
      <c r="G9" s="10"/>
      <c r="H9" s="17" t="s">
        <v>18</v>
      </c>
      <c r="I9" s="23" t="s">
        <v>16</v>
      </c>
      <c r="J9" s="10"/>
      <c r="K9" s="17" t="s">
        <v>19</v>
      </c>
      <c r="L9" s="25">
        <v>8.9</v>
      </c>
    </row>
    <row r="10" spans="7:12" ht="15.75" customHeight="1" thickBot="1">
      <c r="G10" s="10"/>
      <c r="H10" s="17" t="s">
        <v>20</v>
      </c>
      <c r="I10" s="23" t="s">
        <v>16</v>
      </c>
      <c r="J10" s="19"/>
      <c r="K10" s="21" t="s">
        <v>21</v>
      </c>
      <c r="L10" s="26">
        <v>8.206</v>
      </c>
    </row>
    <row r="11" spans="7:12" ht="15.75" customHeight="1" thickBot="1">
      <c r="G11" s="19"/>
      <c r="H11" s="21" t="s">
        <v>22</v>
      </c>
      <c r="I11" s="12">
        <v>0.95</v>
      </c>
      <c r="J11" s="27"/>
      <c r="K11" s="8" t="s">
        <v>23</v>
      </c>
      <c r="L11" s="28">
        <v>7.274</v>
      </c>
    </row>
    <row r="12" spans="7:12" ht="15.75" customHeight="1" thickBot="1">
      <c r="G12" s="29"/>
      <c r="H12" s="30"/>
      <c r="I12" s="31"/>
      <c r="J12" s="29"/>
      <c r="K12" s="30"/>
      <c r="L12" s="31"/>
    </row>
    <row r="13" spans="7:8" ht="16.5" customHeight="1" thickBot="1">
      <c r="G13" s="32" t="s">
        <v>24</v>
      </c>
      <c r="H13" s="32"/>
    </row>
    <row r="14" spans="7:12" ht="15.75" customHeight="1">
      <c r="G14" s="33" t="s">
        <v>6</v>
      </c>
      <c r="H14" s="34" t="s">
        <v>25</v>
      </c>
      <c r="I14" s="35">
        <f>(((I4+(I3/L4+I4))*I3)/2)*I6</f>
        <v>140.29473830399996</v>
      </c>
      <c r="J14" s="33" t="s">
        <v>12</v>
      </c>
      <c r="K14" s="36" t="s">
        <v>26</v>
      </c>
      <c r="L14" s="37">
        <v>0.75</v>
      </c>
    </row>
    <row r="15" spans="7:12" ht="15.75" customHeight="1">
      <c r="G15" s="38"/>
      <c r="H15" s="39" t="s">
        <v>27</v>
      </c>
      <c r="I15" s="40">
        <f>((L11^2)*((I5/L4)+I4)/(2*L5))+((L11^3)/(3*L4*L5))</f>
        <v>16.20254727288889</v>
      </c>
      <c r="J15" s="38"/>
      <c r="K15" s="41" t="s">
        <v>28</v>
      </c>
      <c r="L15" s="42">
        <v>0.5</v>
      </c>
    </row>
    <row r="16" spans="7:12" ht="15.75" customHeight="1">
      <c r="G16" s="38"/>
      <c r="H16" s="43" t="s">
        <v>29</v>
      </c>
      <c r="I16" s="40">
        <f>(((I3-I11)^2/(2*L4))*I7)+((I3-I11)^3)/(6*L4*L6)</f>
        <v>16.66247650785185</v>
      </c>
      <c r="J16" s="38"/>
      <c r="K16" s="41" t="s">
        <v>30</v>
      </c>
      <c r="L16" s="42">
        <v>0.5</v>
      </c>
    </row>
    <row r="17" spans="7:12" ht="15.75" customHeight="1">
      <c r="G17" s="38"/>
      <c r="H17" s="41" t="s">
        <v>31</v>
      </c>
      <c r="I17" s="40">
        <f>(((I3-I11)/L6+2*I7)/2)*(I3-I11)*(L3-2*I4-2*(I3/L4))</f>
        <v>32.994639530666674</v>
      </c>
      <c r="J17" s="38"/>
      <c r="K17" s="41" t="s">
        <v>32</v>
      </c>
      <c r="L17" s="40">
        <f>((L9*L10)-((L9-4*L16-2*I4-2*(I3/L4))*(L10-2*L15-I7-(I3-I11)/L6)))*L14</f>
        <v>53.705225999999996</v>
      </c>
    </row>
    <row r="18" spans="7:12" ht="15.75" customHeight="1">
      <c r="G18" s="38"/>
      <c r="H18" s="41" t="s">
        <v>33</v>
      </c>
      <c r="I18" s="40">
        <f>(I11/L4+2*I4)/2*I11*I7*2</f>
        <v>1.313375</v>
      </c>
      <c r="J18" s="38"/>
      <c r="K18" s="41" t="s">
        <v>34</v>
      </c>
      <c r="L18" s="40">
        <f>((L7*L8)-((L9-4*L16-2*I4-2*(I3/L4))*(L10-2*L15-I7-(I3-I11)/L6)))*L14</f>
        <v>59.654526</v>
      </c>
    </row>
    <row r="19" spans="7:12" ht="15.75" customHeight="1" thickBot="1">
      <c r="G19" s="44"/>
      <c r="H19" s="45" t="s">
        <v>35</v>
      </c>
      <c r="I19" s="46">
        <f>(I14*2)-(2*I15)+(2*I16)+I17-I18</f>
        <v>313.1905996085925</v>
      </c>
      <c r="J19" s="44"/>
      <c r="K19" s="45" t="s">
        <v>36</v>
      </c>
      <c r="L19" s="46">
        <f>L17+L18</f>
        <v>113.35975199999999</v>
      </c>
    </row>
    <row r="20" spans="7:12" ht="15.75" customHeight="1">
      <c r="G20" s="47" t="s">
        <v>37</v>
      </c>
      <c r="H20" s="36"/>
      <c r="I20" s="37"/>
      <c r="J20" s="47" t="s">
        <v>38</v>
      </c>
      <c r="K20" s="36"/>
      <c r="L20" s="37"/>
    </row>
    <row r="21" spans="7:12" ht="15.75" customHeight="1">
      <c r="G21" s="48"/>
      <c r="H21" s="41"/>
      <c r="I21" s="42"/>
      <c r="J21" s="48"/>
      <c r="K21" s="41"/>
      <c r="L21" s="42"/>
    </row>
    <row r="22" spans="7:12" ht="15.75" customHeight="1" thickBot="1">
      <c r="G22" s="49"/>
      <c r="H22" s="45"/>
      <c r="I22" s="50"/>
      <c r="J22" s="49"/>
      <c r="K22" s="45"/>
      <c r="L22" s="50"/>
    </row>
  </sheetData>
  <sheetProtection password="EC45" sheet="1"/>
  <protectedRanges>
    <protectedRange sqref="I3:I7 I11 L3:L11" name="区域1"/>
  </protectedRanges>
  <mergeCells count="12">
    <mergeCell ref="G8:G11"/>
    <mergeCell ref="G2:H2"/>
    <mergeCell ref="G5:G7"/>
    <mergeCell ref="G3:G4"/>
    <mergeCell ref="J7:J10"/>
    <mergeCell ref="J14:J19"/>
    <mergeCell ref="J4:J6"/>
    <mergeCell ref="H1:I1"/>
    <mergeCell ref="G20:G22"/>
    <mergeCell ref="J20:J22"/>
    <mergeCell ref="G14:G19"/>
    <mergeCell ref="G13:H1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</dc:creator>
  <cp:keywords/>
  <dc:description/>
  <cp:lastModifiedBy>think</cp:lastModifiedBy>
  <dcterms:created xsi:type="dcterms:W3CDTF">2012-04-15T13:39:33Z</dcterms:created>
  <dcterms:modified xsi:type="dcterms:W3CDTF">2012-04-15T13:39:50Z</dcterms:modified>
  <cp:category/>
  <cp:version/>
  <cp:contentType/>
  <cp:contentStatus/>
</cp:coreProperties>
</file>